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Звіти 1 півріччя 2021\Новая папка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81029" calcMode="manual"/>
</workbook>
</file>

<file path=xl/calcChain.xml><?xml version="1.0" encoding="utf-8"?>
<calcChain xmlns="http://schemas.openxmlformats.org/spreadsheetml/2006/main">
  <c r="D4" i="22" l="1"/>
  <c r="D5" i="22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I4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L45" i="15"/>
  <c r="F45" i="15"/>
  <c r="H45" i="15"/>
  <c r="E46" i="15"/>
  <c r="L46" i="15"/>
  <c r="I45" i="15"/>
  <c r="G45" i="15"/>
  <c r="G46" i="15"/>
  <c r="J45" i="15"/>
  <c r="D7" i="22"/>
  <c r="K45" i="15"/>
  <c r="K46" i="15"/>
  <c r="H46" i="15"/>
  <c r="D8" i="22"/>
  <c r="F46" i="15"/>
  <c r="D10" i="22"/>
  <c r="J46" i="15"/>
  <c r="D3" i="22"/>
  <c r="D9" i="22"/>
</calcChain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<sst xmlns="http://schemas.openxmlformats.org/spreadsheetml/2006/main" count="293" uniqueCount="220">
  <si>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</si>
  <si>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</si>
  <si>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</si>
  <si>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</si>
  <si>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</si>
  <si>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</si>
  <si>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</si>
  <si>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</si>
  <si>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</si>
  <si>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</si>
  <si>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</si>
  <si>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</si>
  <si>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</si>
  <si>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</si>
  <si>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</si>
  <si>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</si>
  <si>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</si>
  <si>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</si>
  <si>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</si>
  <si>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</si>
  <si>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</si>
  <si>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</si>
  <si>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</si>
  <si>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</si>
  <si>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</si>
  <si>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</si>
  <si>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</si>
  <si>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</si>
  <si>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</si>
  <si>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</si>
  <si>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</si>
  <si>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</si>
  <si>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</si>
  <si>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</si>
  <si>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</si>
  <si>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</si>
  <si>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</si>
  <si>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</si>
  <si>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</si>
  <si>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</si>
  <si>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</si>
  <si>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</si>
  <si>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</si>
  <si>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</si>
  <si>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</si>
  <si>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</si>
  <si>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</si>
  <si>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</si>
  <si>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</si>
  <si>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</si>
  <si>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</si>
  <si>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</si>
  <si>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</si>
  <si>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</si>
  <si>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</si>
  <si>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</si>
  <si>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</si>
  <si>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</si>
  <si>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</si>
  <si>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</si>
  <si>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</si>
  <si>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</si>
  <si>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</si>
  <si>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</si>
  <si>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</si>
  <si>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</si>
  <si>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</si>
  <si>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</si>
  <si>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</si>
  <si>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</si>
  <si>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</si>
  <si>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</si>
  <si>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</si>
  <si>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</si>
  <si>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</si>
  <si>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</si>
  <si>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</si>
  <si>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</si>
  <si>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</si>
  <si>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</si>
  <si>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</si>
  <si>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</si>
  <si>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</si>
  <si>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</si>
  <si>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</si>
  <si>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</si>
  <si>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</si>
  <si>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</si>
  <si>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</si>
  <si>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</si>
  <si>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</si>
  <si>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</si>
  <si>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</si>
  <si>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</si>
  <si>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</si>
  <si>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</si>
  <si>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</si>
  <si>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</si>
  <si>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</si>
  <si>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</si>
  <si>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</si>
  <si>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</si>
  <si>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</si>
  <si>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</si>
  <si>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</si>
  <si>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</si>
  <si>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</si>
  <si>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</si>
  <si>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</si>
  <si>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</si>
  <si>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</si>
  <si>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</si>
  <si>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</si>
  <si>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</si>
  <si>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</si>
  <si>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</si>
  <si>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</si>
  <si>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</si>
  <si>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</si>
  <si>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</si>
  <si>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</si>
  <si>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</si>
  <si>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</si>
  <si>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</si>
  <si>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</si>
  <si>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</si>
  <si>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</si>
  <si>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</si>
  <si>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</si>
  <si>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</si>
  <si>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</si>
  <si>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</si>
  <si>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</si>
  <si>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</si>
  <si>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</si>
  <si>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</si>
  <si>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</si>
  <si>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</si>
  <si>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</si>
  <si>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</si>
  <si>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</si>
  <si>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</si>
  <si>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</si>
  <si>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</si>
  <si>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</si>
  <si>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</si>
  <si>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</si>
  <si>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</si>
  <si>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</si>
  <si>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</si>
  <si>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</si>
  <si>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</si>
  <si>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</si>
  <si>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</si>
  <si>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</si>
  <si>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</si>
  <si>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</si>
  <si>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</si>
  <si>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</si>
  <si>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</si>
  <si>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</si>
  <si>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</si>
  <si>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</si>
  <si>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</si>
  <si>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</si>
  <si>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</si>
  <si>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</si>
  <si>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</si>
  <si>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</si>
  <si>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</si>
  <si>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</si>
  <si>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</si>
  <si>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</si>
  <si>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</si>
  <si>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</si>
  <si>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</si>
  <si>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</si>
  <si>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</si>
  <si>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</si>
  <si>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</si>
  <si>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</si>
  <si>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</si>
  <si>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</si>
  <si>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</si>
  <si>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</si>
  <si>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</si>
  <si>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</si>
  <si>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</si>
  <si>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</si>
  <si>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</si>
  <si>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</si>
  <si>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</si>
  <si>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</si>
  <si>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</si>
  <si>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</si>
  <si>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</si>
  <si>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</si>
  <si>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</si>
  <si>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</si>
  <si>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</si>
  <si>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</si>
  <si>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</si>
  <si>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</si>
  <si>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</si>
  <si>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</si>
  <si>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</si>
  <si>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</si>
  <si>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</si>
  <si>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</si>
  <si>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</si>
  <si>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</si>
  <si>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</si>
  <si>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Запорiзькій областi</t>
  </si>
  <si>
    <t>69035.м. Запоріжжя.пр. Соборний. 168</t>
  </si>
  <si>
    <t>Доручення судів України / іноземних судів</t>
  </si>
  <si>
    <t xml:space="preserve">Розглянуто справ судом присяжних </t>
  </si>
  <si>
    <t>І.В.Бєлікова</t>
  </si>
  <si>
    <t>О.Є. Фоміна</t>
  </si>
  <si>
    <t>(061)224-65-37</t>
  </si>
  <si>
    <t>6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</si>
</sst>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&amp;C&amp;L1963F4FF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7221</v>
      </c>
      <c r="F6" s="104">
        <v>2726</v>
      </c>
      <c r="G6" s="104">
        <v>61</v>
      </c>
      <c r="H6" s="104">
        <v>2904</v>
      </c>
      <c r="I6" s="104" t="s">
        <v>93</v>
      </c>
      <c r="J6" s="104">
        <v>4317</v>
      </c>
      <c r="K6" s="84">
        <v>1688</v>
      </c>
      <c r="L6" s="91">
        <f t="shared" ref="L6:L46" si="0">E6-F6</f>
        <v>4495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15081</v>
      </c>
      <c r="F7" s="104">
        <v>14321</v>
      </c>
      <c r="G7" s="104">
        <v>30</v>
      </c>
      <c r="H7" s="104">
        <v>13963</v>
      </c>
      <c r="I7" s="104">
        <v>11050</v>
      </c>
      <c r="J7" s="104">
        <v>1118</v>
      </c>
      <c r="K7" s="84"/>
      <c r="L7" s="91">
        <f t="shared" si="0"/>
        <v>760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>
        <v>20</v>
      </c>
      <c r="F8" s="104">
        <v>16</v>
      </c>
      <c r="G8" s="104">
        <v>1</v>
      </c>
      <c r="H8" s="104">
        <v>17</v>
      </c>
      <c r="I8" s="104">
        <v>11</v>
      </c>
      <c r="J8" s="104">
        <v>3</v>
      </c>
      <c r="K8" s="84"/>
      <c r="L8" s="91">
        <f t="shared" si="0"/>
        <v>4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3232</v>
      </c>
      <c r="F9" s="104">
        <v>2607</v>
      </c>
      <c r="G9" s="104">
        <v>1</v>
      </c>
      <c r="H9" s="85">
        <v>2592</v>
      </c>
      <c r="I9" s="104">
        <v>1884</v>
      </c>
      <c r="J9" s="104">
        <v>640</v>
      </c>
      <c r="K9" s="84"/>
      <c r="L9" s="91">
        <f t="shared" si="0"/>
        <v>625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>
        <v>36</v>
      </c>
      <c r="F10" s="104">
        <v>26</v>
      </c>
      <c r="G10" s="104">
        <v>2</v>
      </c>
      <c r="H10" s="104">
        <v>16</v>
      </c>
      <c r="I10" s="104">
        <v>1</v>
      </c>
      <c r="J10" s="104">
        <v>20</v>
      </c>
      <c r="K10" s="84"/>
      <c r="L10" s="91">
        <f t="shared" si="0"/>
        <v>10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>
        <v>1</v>
      </c>
      <c r="F11" s="104">
        <v>1</v>
      </c>
      <c r="G11" s="104"/>
      <c r="H11" s="104">
        <v>1</v>
      </c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>
        <v>256</v>
      </c>
      <c r="F12" s="104">
        <v>248</v>
      </c>
      <c r="G12" s="104"/>
      <c r="H12" s="104">
        <v>246</v>
      </c>
      <c r="I12" s="104">
        <v>142</v>
      </c>
      <c r="J12" s="104">
        <v>10</v>
      </c>
      <c r="K12" s="84"/>
      <c r="L12" s="91">
        <f t="shared" si="0"/>
        <v>8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>
        <v>24</v>
      </c>
      <c r="F13" s="104">
        <v>4</v>
      </c>
      <c r="G13" s="104"/>
      <c r="H13" s="104">
        <v>6</v>
      </c>
      <c r="I13" s="104">
        <v>2</v>
      </c>
      <c r="J13" s="104">
        <v>18</v>
      </c>
      <c r="K13" s="84">
        <v>5</v>
      </c>
      <c r="L13" s="91">
        <f t="shared" si="0"/>
        <v>20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>
        <v>372</v>
      </c>
      <c r="F14" s="107">
        <v>303</v>
      </c>
      <c r="G14" s="107"/>
      <c r="H14" s="107">
        <v>306</v>
      </c>
      <c r="I14" s="107">
        <v>273</v>
      </c>
      <c r="J14" s="107">
        <v>66</v>
      </c>
      <c r="K14" s="94"/>
      <c r="L14" s="91">
        <f t="shared" si="0"/>
        <v>69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>
        <v>75</v>
      </c>
      <c r="F15" s="107">
        <v>70</v>
      </c>
      <c r="G15" s="107"/>
      <c r="H15" s="107">
        <v>66</v>
      </c>
      <c r="I15" s="107">
        <v>48</v>
      </c>
      <c r="J15" s="107">
        <v>9</v>
      </c>
      <c r="K15" s="94"/>
      <c r="L15" s="91">
        <f t="shared" si="0"/>
        <v>5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26318</v>
      </c>
      <c r="F16" s="86">
        <f t="shared" si="1"/>
        <v>20322</v>
      </c>
      <c r="G16" s="86">
        <f t="shared" si="1"/>
        <v>95</v>
      </c>
      <c r="H16" s="86">
        <f t="shared" si="1"/>
        <v>20117</v>
      </c>
      <c r="I16" s="86">
        <f t="shared" si="1"/>
        <v>13411</v>
      </c>
      <c r="J16" s="86">
        <f t="shared" si="1"/>
        <v>6201</v>
      </c>
      <c r="K16" s="86">
        <f t="shared" si="1"/>
        <v>1693</v>
      </c>
      <c r="L16" s="91">
        <f t="shared" si="0"/>
        <v>5996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695</v>
      </c>
      <c r="F17" s="84">
        <v>644</v>
      </c>
      <c r="G17" s="84">
        <v>1</v>
      </c>
      <c r="H17" s="84">
        <v>600</v>
      </c>
      <c r="I17" s="84">
        <v>435</v>
      </c>
      <c r="J17" s="84">
        <v>95</v>
      </c>
      <c r="K17" s="84">
        <v>1</v>
      </c>
      <c r="L17" s="91">
        <f t="shared" si="0"/>
        <v>51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668</v>
      </c>
      <c r="F18" s="84">
        <v>437</v>
      </c>
      <c r="G18" s="84"/>
      <c r="H18" s="84">
        <v>408</v>
      </c>
      <c r="I18" s="84">
        <v>322</v>
      </c>
      <c r="J18" s="84">
        <v>260</v>
      </c>
      <c r="K18" s="84">
        <v>28</v>
      </c>
      <c r="L18" s="91">
        <f t="shared" si="0"/>
        <v>231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>
        <v>86</v>
      </c>
      <c r="F20" s="84">
        <v>68</v>
      </c>
      <c r="G20" s="84"/>
      <c r="H20" s="84">
        <v>77</v>
      </c>
      <c r="I20" s="84">
        <v>49</v>
      </c>
      <c r="J20" s="84">
        <v>9</v>
      </c>
      <c r="K20" s="84"/>
      <c r="L20" s="91">
        <f t="shared" si="0"/>
        <v>18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 t="shared" si="0"/>
        <v>0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>
        <v>2</v>
      </c>
      <c r="F23" s="84">
        <v>2</v>
      </c>
      <c r="G23" s="84"/>
      <c r="H23" s="84">
        <v>2</v>
      </c>
      <c r="I23" s="84">
        <v>1</v>
      </c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>
        <v>7</v>
      </c>
      <c r="F24" s="84">
        <v>7</v>
      </c>
      <c r="G24" s="84"/>
      <c r="H24" s="84">
        <v>5</v>
      </c>
      <c r="I24" s="84">
        <v>4</v>
      </c>
      <c r="J24" s="84">
        <v>2</v>
      </c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1024</v>
      </c>
      <c r="F25" s="94">
        <v>747</v>
      </c>
      <c r="G25" s="94">
        <v>1</v>
      </c>
      <c r="H25" s="94">
        <v>657</v>
      </c>
      <c r="I25" s="94">
        <v>376</v>
      </c>
      <c r="J25" s="94">
        <v>367</v>
      </c>
      <c r="K25" s="94">
        <v>29</v>
      </c>
      <c r="L25" s="91">
        <f t="shared" si="0"/>
        <v>277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9381</v>
      </c>
      <c r="F26" s="84">
        <v>8648</v>
      </c>
      <c r="G26" s="84">
        <v>5</v>
      </c>
      <c r="H26" s="84">
        <v>8039</v>
      </c>
      <c r="I26" s="84">
        <v>5896</v>
      </c>
      <c r="J26" s="84">
        <v>1342</v>
      </c>
      <c r="K26" s="84"/>
      <c r="L26" s="91">
        <f t="shared" si="0"/>
        <v>733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405</v>
      </c>
      <c r="F27" s="94">
        <v>369</v>
      </c>
      <c r="G27" s="94"/>
      <c r="H27" s="94">
        <v>343</v>
      </c>
      <c r="I27" s="94">
        <v>196</v>
      </c>
      <c r="J27" s="94">
        <v>62</v>
      </c>
      <c r="K27" s="94"/>
      <c r="L27" s="91">
        <f t="shared" si="0"/>
        <v>36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20698</v>
      </c>
      <c r="F28" s="84">
        <v>18502</v>
      </c>
      <c r="G28" s="84">
        <v>28</v>
      </c>
      <c r="H28" s="84">
        <v>18217</v>
      </c>
      <c r="I28" s="84">
        <v>16159</v>
      </c>
      <c r="J28" s="84">
        <v>2481</v>
      </c>
      <c r="K28" s="84">
        <v>12</v>
      </c>
      <c r="L28" s="91">
        <f t="shared" si="0"/>
        <v>2196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27210</v>
      </c>
      <c r="F29" s="84">
        <v>16519</v>
      </c>
      <c r="G29" s="84">
        <v>320</v>
      </c>
      <c r="H29" s="84">
        <v>16033</v>
      </c>
      <c r="I29" s="84">
        <v>13385</v>
      </c>
      <c r="J29" s="84">
        <v>11177</v>
      </c>
      <c r="K29" s="84">
        <v>1071</v>
      </c>
      <c r="L29" s="91">
        <f t="shared" si="0"/>
        <v>10691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1834</v>
      </c>
      <c r="F30" s="84">
        <v>1786</v>
      </c>
      <c r="G30" s="84">
        <v>2</v>
      </c>
      <c r="H30" s="84">
        <v>1753</v>
      </c>
      <c r="I30" s="84">
        <v>1498</v>
      </c>
      <c r="J30" s="84">
        <v>81</v>
      </c>
      <c r="K30" s="84"/>
      <c r="L30" s="91">
        <f t="shared" si="0"/>
        <v>48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1919</v>
      </c>
      <c r="F31" s="84">
        <v>1501</v>
      </c>
      <c r="G31" s="84">
        <v>2</v>
      </c>
      <c r="H31" s="84">
        <v>1529</v>
      </c>
      <c r="I31" s="84">
        <v>1405</v>
      </c>
      <c r="J31" s="84">
        <v>390</v>
      </c>
      <c r="K31" s="84">
        <v>9</v>
      </c>
      <c r="L31" s="91">
        <f t="shared" si="0"/>
        <v>418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537</v>
      </c>
      <c r="F32" s="84">
        <v>395</v>
      </c>
      <c r="G32" s="84">
        <v>1</v>
      </c>
      <c r="H32" s="84">
        <v>405</v>
      </c>
      <c r="I32" s="84">
        <v>258</v>
      </c>
      <c r="J32" s="84">
        <v>132</v>
      </c>
      <c r="K32" s="84">
        <v>7</v>
      </c>
      <c r="L32" s="91">
        <f t="shared" si="0"/>
        <v>142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>
        <v>71</v>
      </c>
      <c r="F33" s="84">
        <v>40</v>
      </c>
      <c r="G33" s="84">
        <v>1</v>
      </c>
      <c r="H33" s="84">
        <v>50</v>
      </c>
      <c r="I33" s="84">
        <v>16</v>
      </c>
      <c r="J33" s="84">
        <v>21</v>
      </c>
      <c r="K33" s="84">
        <v>4</v>
      </c>
      <c r="L33" s="91">
        <f t="shared" si="0"/>
        <v>31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>
        <v>45</v>
      </c>
      <c r="F34" s="84">
        <v>31</v>
      </c>
      <c r="G34" s="84"/>
      <c r="H34" s="84">
        <v>29</v>
      </c>
      <c r="I34" s="84">
        <v>5</v>
      </c>
      <c r="J34" s="84">
        <v>16</v>
      </c>
      <c r="K34" s="84"/>
      <c r="L34" s="91">
        <f t="shared" si="0"/>
        <v>14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38</v>
      </c>
      <c r="F35" s="84">
        <v>37</v>
      </c>
      <c r="G35" s="84"/>
      <c r="H35" s="84">
        <v>36</v>
      </c>
      <c r="I35" s="84">
        <v>3</v>
      </c>
      <c r="J35" s="84">
        <v>2</v>
      </c>
      <c r="K35" s="84"/>
      <c r="L35" s="91">
        <f t="shared" si="0"/>
        <v>1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328</v>
      </c>
      <c r="F36" s="84">
        <v>212</v>
      </c>
      <c r="G36" s="84">
        <v>2</v>
      </c>
      <c r="H36" s="84">
        <v>236</v>
      </c>
      <c r="I36" s="84">
        <v>66</v>
      </c>
      <c r="J36" s="84">
        <v>92</v>
      </c>
      <c r="K36" s="84">
        <v>17</v>
      </c>
      <c r="L36" s="91">
        <f t="shared" si="0"/>
        <v>116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2415</v>
      </c>
      <c r="F37" s="84">
        <v>1910</v>
      </c>
      <c r="G37" s="84">
        <v>19</v>
      </c>
      <c r="H37" s="84">
        <v>1882</v>
      </c>
      <c r="I37" s="84">
        <v>1240</v>
      </c>
      <c r="J37" s="84">
        <v>533</v>
      </c>
      <c r="K37" s="84">
        <v>17</v>
      </c>
      <c r="L37" s="91">
        <f t="shared" si="0"/>
        <v>505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>
        <v>17</v>
      </c>
      <c r="F38" s="84">
        <v>10</v>
      </c>
      <c r="G38" s="84">
        <v>1</v>
      </c>
      <c r="H38" s="84">
        <v>11</v>
      </c>
      <c r="I38" s="84">
        <v>6</v>
      </c>
      <c r="J38" s="84">
        <v>6</v>
      </c>
      <c r="K38" s="84"/>
      <c r="L38" s="91">
        <f t="shared" si="0"/>
        <v>7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>
        <v>78</v>
      </c>
      <c r="F39" s="84">
        <v>68</v>
      </c>
      <c r="G39" s="84"/>
      <c r="H39" s="84">
        <v>69</v>
      </c>
      <c r="I39" s="84">
        <v>37</v>
      </c>
      <c r="J39" s="84">
        <v>9</v>
      </c>
      <c r="K39" s="84"/>
      <c r="L39" s="91">
        <f t="shared" si="0"/>
        <v>10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47153</v>
      </c>
      <c r="F40" s="94">
        <v>34060</v>
      </c>
      <c r="G40" s="94">
        <v>361</v>
      </c>
      <c r="H40" s="94">
        <v>30843</v>
      </c>
      <c r="I40" s="94">
        <v>22430</v>
      </c>
      <c r="J40" s="94">
        <v>16310</v>
      </c>
      <c r="K40" s="94">
        <v>1137</v>
      </c>
      <c r="L40" s="91">
        <f t="shared" si="0"/>
        <v>13093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21792</v>
      </c>
      <c r="F41" s="84">
        <v>19475</v>
      </c>
      <c r="G41" s="84">
        <v>2</v>
      </c>
      <c r="H41" s="84">
        <v>17552</v>
      </c>
      <c r="I41" s="84" t="s">
        <v>93</v>
      </c>
      <c r="J41" s="84">
        <v>4240</v>
      </c>
      <c r="K41" s="84">
        <v>4</v>
      </c>
      <c r="L41" s="91">
        <f t="shared" si="0"/>
        <v>2317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>
        <v>214</v>
      </c>
      <c r="F42" s="84">
        <v>179</v>
      </c>
      <c r="G42" s="84"/>
      <c r="H42" s="84">
        <v>140</v>
      </c>
      <c r="I42" s="84" t="s">
        <v>93</v>
      </c>
      <c r="J42" s="84">
        <v>74</v>
      </c>
      <c r="K42" s="84"/>
      <c r="L42" s="91">
        <f t="shared" si="0"/>
        <v>35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408</v>
      </c>
      <c r="F43" s="84">
        <v>384</v>
      </c>
      <c r="G43" s="84"/>
      <c r="H43" s="84">
        <v>366</v>
      </c>
      <c r="I43" s="84">
        <v>298</v>
      </c>
      <c r="J43" s="84">
        <v>42</v>
      </c>
      <c r="K43" s="84">
        <v>2</v>
      </c>
      <c r="L43" s="91">
        <f t="shared" si="0"/>
        <v>24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>
        <v>21</v>
      </c>
      <c r="F44" s="84">
        <v>20</v>
      </c>
      <c r="G44" s="84"/>
      <c r="H44" s="84">
        <v>20</v>
      </c>
      <c r="I44" s="84">
        <v>5</v>
      </c>
      <c r="J44" s="84">
        <v>1</v>
      </c>
      <c r="K44" s="84"/>
      <c r="L44" s="91">
        <f t="shared" si="0"/>
        <v>1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22221</v>
      </c>
      <c r="F45" s="84">
        <f t="shared" ref="F45:K45" si="2">F41+F43+F44</f>
        <v>19879</v>
      </c>
      <c r="G45" s="84">
        <f t="shared" si="2"/>
        <v>2</v>
      </c>
      <c r="H45" s="84">
        <f t="shared" si="2"/>
        <v>17938</v>
      </c>
      <c r="I45" s="84">
        <f>I43+I44</f>
        <v>303</v>
      </c>
      <c r="J45" s="84">
        <f t="shared" si="2"/>
        <v>4283</v>
      </c>
      <c r="K45" s="84">
        <f t="shared" si="2"/>
        <v>6</v>
      </c>
      <c r="L45" s="91">
        <f t="shared" si="0"/>
        <v>2342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96716</v>
      </c>
      <c r="F46" s="84">
        <f t="shared" si="3"/>
        <v>75008</v>
      </c>
      <c r="G46" s="84">
        <f t="shared" si="3"/>
        <v>459</v>
      </c>
      <c r="H46" s="84">
        <f t="shared" si="3"/>
        <v>69555</v>
      </c>
      <c r="I46" s="84">
        <f t="shared" si="3"/>
        <v>36520</v>
      </c>
      <c r="J46" s="84">
        <f t="shared" si="3"/>
        <v>27161</v>
      </c>
      <c r="K46" s="84">
        <f t="shared" si="3"/>
        <v>2865</v>
      </c>
      <c r="L46" s="91">
        <f t="shared" si="0"/>
        <v>21708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&amp;R2&amp;C&amp;R2&amp;L1963F4FF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558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>
        <v>529</v>
      </c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3774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28</v>
      </c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>
        <v>115</v>
      </c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719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788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908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191</v>
      </c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>
        <v>238</v>
      </c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115</v>
      </c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1942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>
        <v>73</v>
      </c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>
        <v>258</v>
      </c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326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919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99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10901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639</v>
      </c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>
        <v>404</v>
      </c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>
        <v>362</v>
      </c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>
        <v>191</v>
      </c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>
        <v>7</v>
      </c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11</v>
      </c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>
        <v>100</v>
      </c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13</v>
      </c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>
        <v>4</v>
      </c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>
        <v>9</v>
      </c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>
        <v>1</v>
      </c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11</v>
      </c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>
        <v>10</v>
      </c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>
        <v>4</v>
      </c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660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4237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1055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113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942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>
        <v>31</v>
      </c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888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459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241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2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>
        <v>1</v>
      </c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>
        <v>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&amp;R3&amp;C&amp;R3&amp;L1963F4FF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2906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2285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234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>
        <v>3</v>
      </c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461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45</v>
      </c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72</v>
      </c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151</v>
      </c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16</v>
      </c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22</v>
      </c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9</v>
      </c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>
        <v>18</v>
      </c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982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8255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173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70</v>
      </c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164</v>
      </c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>
        <v>2</v>
      </c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73</v>
      </c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189</v>
      </c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976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48</v>
      </c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>
        <v>7</v>
      </c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43705</v>
      </c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2755</v>
      </c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5</v>
      </c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95</v>
      </c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34</v>
      </c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7549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10607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9207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20616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26537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260</v>
      </c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2161111876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361837325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>
        <v>1</v>
      </c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265</v>
      </c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149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2402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934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242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152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58344</v>
      </c>
      <c r="F58" s="110">
        <f>F59+F62+F63+F64</f>
        <v>9590</v>
      </c>
      <c r="G58" s="110">
        <f>G59+G62+G63+G64</f>
        <v>1133</v>
      </c>
      <c r="H58" s="110">
        <f>H59+H62+H63+H64</f>
        <v>324</v>
      </c>
      <c r="I58" s="110">
        <f>I59+I62+I63+I64</f>
        <v>164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17960</v>
      </c>
      <c r="F59" s="94">
        <v>1572</v>
      </c>
      <c r="G59" s="94">
        <v>355</v>
      </c>
      <c r="H59" s="94">
        <v>150</v>
      </c>
      <c r="I59" s="94">
        <v>80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1495</v>
      </c>
      <c r="F60" s="86">
        <v>871</v>
      </c>
      <c r="G60" s="86">
        <v>325</v>
      </c>
      <c r="H60" s="86">
        <v>142</v>
      </c>
      <c r="I60" s="86">
        <v>71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13516</v>
      </c>
      <c r="F61" s="86">
        <v>433</v>
      </c>
      <c r="G61" s="86">
        <v>12</v>
      </c>
      <c r="H61" s="86">
        <v>1</v>
      </c>
      <c r="I61" s="86">
        <v>1</v>
      </c>
    </row>
    <row r="62" spans="1:9" ht="13.5" customHeight="1" x14ac:dyDescent="0.2">
      <c r="A62" s="249" t="s">
        <v>30</v>
      </c>
      <c r="B62" s="249"/>
      <c r="C62" s="249"/>
      <c r="D62" s="249"/>
      <c r="E62" s="84">
        <v>480</v>
      </c>
      <c r="F62" s="84">
        <v>157</v>
      </c>
      <c r="G62" s="84">
        <v>15</v>
      </c>
      <c r="H62" s="84"/>
      <c r="I62" s="84">
        <v>5</v>
      </c>
    </row>
    <row r="63" spans="1:9" ht="13.5" customHeight="1" x14ac:dyDescent="0.2">
      <c r="A63" s="249" t="s">
        <v>105</v>
      </c>
      <c r="B63" s="249"/>
      <c r="C63" s="249"/>
      <c r="D63" s="249"/>
      <c r="E63" s="84">
        <v>22238</v>
      </c>
      <c r="F63" s="84">
        <v>7595</v>
      </c>
      <c r="G63" s="84">
        <v>757</v>
      </c>
      <c r="H63" s="84">
        <v>174</v>
      </c>
      <c r="I63" s="84">
        <v>79</v>
      </c>
    </row>
    <row r="64" spans="1:9" ht="13.5" customHeight="1" x14ac:dyDescent="0.2">
      <c r="A64" s="198" t="s">
        <v>109</v>
      </c>
      <c r="B64" s="198"/>
      <c r="C64" s="198"/>
      <c r="D64" s="198"/>
      <c r="E64" s="84">
        <v>17666</v>
      </c>
      <c r="F64" s="84">
        <v>266</v>
      </c>
      <c r="G64" s="84">
        <v>6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31786</v>
      </c>
      <c r="G68" s="116">
        <v>464698905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20179</v>
      </c>
      <c r="G69" s="118">
        <v>429749798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11607</v>
      </c>
      <c r="G70" s="118">
        <v>34949107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8476</v>
      </c>
      <c r="G71" s="116">
        <v>6483030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>
        <v>3</v>
      </c>
      <c r="G72" s="118">
        <v>3690</v>
      </c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>
        <v>9</v>
      </c>
      <c r="G73" s="118">
        <v>127638</v>
      </c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>
        <v>68</v>
      </c>
      <c r="G74" s="118">
        <v>1251711</v>
      </c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&amp;R4&amp;C&amp;R4&amp;L1963F4FF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10.54821251058503</v>
      </c>
    </row>
    <row r="4" spans="1:4" ht="18" customHeight="1" x14ac:dyDescent="0.2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27.302048056765038</v>
      </c>
    </row>
    <row r="5" spans="1:4" ht="18" customHeight="1" x14ac:dyDescent="0.2">
      <c r="A5" s="338"/>
      <c r="B5" s="64" t="s">
        <v>178</v>
      </c>
      <c r="C5" s="10">
        <v>3</v>
      </c>
      <c r="D5" s="106">
        <f>IF('розділ 1 '!J25&lt;&gt;0,'розділ 1 '!K25*100/'розділ 1 '!J25,0)</f>
        <v>7.9019073569482288</v>
      </c>
    </row>
    <row r="6" spans="1:4" ht="18" customHeight="1" x14ac:dyDescent="0.2">
      <c r="A6" s="338"/>
      <c r="B6" s="64" t="s">
        <v>179</v>
      </c>
      <c r="C6" s="10">
        <v>4</v>
      </c>
      <c r="D6" s="106">
        <f>IF('розділ 1 '!J40&lt;&gt;0,'розділ 1 '!K40*100/'розділ 1 '!J40,0)</f>
        <v>6.9711833231146532</v>
      </c>
    </row>
    <row r="7" spans="1:4" ht="18" customHeight="1" x14ac:dyDescent="0.2">
      <c r="A7" s="338"/>
      <c r="B7" s="67" t="s">
        <v>180</v>
      </c>
      <c r="C7" s="10">
        <v>5</v>
      </c>
      <c r="D7" s="106">
        <f>IF('розділ 1 '!J45&lt;&gt;0,'розділ 1 '!K45*100/'розділ 1 '!J45,0)</f>
        <v>0.14008872285780993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92.73010878839591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457.5986842105263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636.28947368421052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52.178571428571402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47.928571428571402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172.32142857142901</v>
      </c>
    </row>
    <row r="14" spans="1:4" ht="16.5" customHeight="1" x14ac:dyDescent="0.2">
      <c r="A14" s="246" t="s">
        <v>205</v>
      </c>
      <c r="B14" s="248"/>
      <c r="C14" s="10">
        <v>12</v>
      </c>
      <c r="D14" s="94">
        <v>9.6428571428571406</v>
      </c>
    </row>
    <row r="15" spans="1:4" ht="16.5" customHeight="1" x14ac:dyDescent="0.2">
      <c r="A15" s="249" t="s">
        <v>30</v>
      </c>
      <c r="B15" s="249"/>
      <c r="C15" s="10">
        <v>13</v>
      </c>
      <c r="D15" s="84">
        <v>77.142857142857196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77.321428571428598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22.6071428571429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0" t="s">
        <v>167</v>
      </c>
      <c r="B20" s="340"/>
      <c r="C20" s="341" t="s">
        <v>216</v>
      </c>
      <c r="D20" s="341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 t="s">
        <v>218</v>
      </c>
      <c r="D25" s="335"/>
    </row>
    <row r="26" spans="1:7" x14ac:dyDescent="0.2">
      <c r="A26" s="63" t="s">
        <v>101</v>
      </c>
      <c r="B26" s="82"/>
      <c r="C26" s="336"/>
      <c r="D26" s="336"/>
    </row>
    <row r="27" spans="1:7" x14ac:dyDescent="0.2">
      <c r="A27" s="62" t="s">
        <v>102</v>
      </c>
      <c r="B27" s="83"/>
      <c r="C27" s="336"/>
      <c r="D27" s="336"/>
    </row>
    <row r="28" spans="1:7" ht="15.75" customHeight="1" x14ac:dyDescent="0.2"/>
    <row r="29" spans="1:7" ht="12.75" customHeight="1" x14ac:dyDescent="0.2">
      <c r="C29" s="339" t="s">
        <v>219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&amp;R5&amp;C&amp;R5&amp;L1963F4FF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2020-09-01T06:23:08Z</cp:lastPrinted>
  <dcterms:created xsi:type="dcterms:W3CDTF">2004-04-20T14:33:35Z</dcterms:created>
  <dcterms:modified xsi:type="dcterms:W3CDTF">2021-07-29T06:05:14Z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1963F4FF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